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апремонты ГОУ 2016 год" sheetId="1" r:id="rId1"/>
  </sheets>
  <definedNames>
    <definedName name="_xlnm._FilterDatabase" localSheetId="0" hidden="1">'Капремонты ГОУ 2016 год'!$D$5:$S$40</definedName>
    <definedName name="_xlnm.Print_Area" localSheetId="0">'Капремонты ГОУ 2016 год'!$D$1:$S$40</definedName>
  </definedNames>
  <calcPr calcId="125725"/>
</workbook>
</file>

<file path=xl/calcChain.xml><?xml version="1.0" encoding="utf-8"?>
<calcChain xmlns="http://schemas.openxmlformats.org/spreadsheetml/2006/main">
  <c r="R38" i="1"/>
  <c r="J24" l="1"/>
  <c r="I24"/>
  <c r="R24"/>
  <c r="P19" l="1"/>
  <c r="R19"/>
  <c r="K19"/>
  <c r="J19"/>
  <c r="I19"/>
  <c r="G19"/>
  <c r="R35" l="1"/>
  <c r="P35"/>
  <c r="J35"/>
  <c r="I35"/>
  <c r="G35"/>
  <c r="P38" l="1"/>
  <c r="I38"/>
  <c r="J38"/>
  <c r="G38"/>
  <c r="K27" l="1"/>
  <c r="P24" l="1"/>
  <c r="G24"/>
  <c r="K25" l="1"/>
  <c r="R10" l="1"/>
  <c r="K26" l="1"/>
  <c r="K35" s="1"/>
  <c r="K21"/>
  <c r="K24" s="1"/>
  <c r="P10" l="1"/>
  <c r="P39" s="1"/>
  <c r="R39" l="1"/>
  <c r="G10"/>
  <c r="G39" s="1"/>
  <c r="K7" l="1"/>
  <c r="K8"/>
  <c r="K9"/>
  <c r="K6"/>
  <c r="J10"/>
  <c r="J39" s="1"/>
  <c r="I10"/>
  <c r="I39" l="1"/>
  <c r="K10"/>
  <c r="K39" l="1"/>
</calcChain>
</file>

<file path=xl/sharedStrings.xml><?xml version="1.0" encoding="utf-8"?>
<sst xmlns="http://schemas.openxmlformats.org/spreadsheetml/2006/main" count="283" uniqueCount="199">
  <si>
    <t>№ п/п</t>
  </si>
  <si>
    <t>Дата подписания контракта, № контракта</t>
  </si>
  <si>
    <t>Первоначальная цена (НМЦК, в тыс. рублей)</t>
  </si>
  <si>
    <t>Фактическая цена контракта, в тыс. рублей</t>
  </si>
  <si>
    <t>Экономия, в тыс. рублей</t>
  </si>
  <si>
    <t>Капитальный ремонт медицинских блоков по адресу: г. Тольятти, ул. Матросова, 31</t>
  </si>
  <si>
    <t xml:space="preserve">Общество с ограниченной ответственностью «Грейд»,  ИНН 6321401277 </t>
  </si>
  <si>
    <t>Капитальный ремонт медицинских блоков по адресу: г. Тольятти, ул. Кирова, 64</t>
  </si>
  <si>
    <t>Общество с ограниченной ответственностью «СТРОЙАРТМОНТАЖ», ИНН 6321346080</t>
  </si>
  <si>
    <t>Капитальный ремонт туалетов по адресу: г. Тольятти, ул. Кирова, 64</t>
  </si>
  <si>
    <t>Капитальный ремонт вентиляции по адресу: г. Тольятти, ул. Матросова, 31</t>
  </si>
  <si>
    <t>1.1.</t>
  </si>
  <si>
    <t>1.2.</t>
  </si>
  <si>
    <t>1.3.</t>
  </si>
  <si>
    <t>1.4.</t>
  </si>
  <si>
    <t>01.07.2016/ 20.06.2016</t>
  </si>
  <si>
    <t>Объем выполненных работ, в %</t>
  </si>
  <si>
    <t>-</t>
  </si>
  <si>
    <t xml:space="preserve">Капитальный ремонт здания (кровли) по адресу: г. Тольятти, ул. Лесная, д.13 </t>
  </si>
  <si>
    <t xml:space="preserve">Общество с ограниченной ответственностью «ЭНЕРГИЯ», ИНН  7807106953 </t>
  </si>
  <si>
    <t>http://zakupki.gov.ru/epz/contract/contractCard/common-info.html?reestrNumber=2632302269016000014</t>
  </si>
  <si>
    <t xml:space="preserve">Капитальный ремонт здания (замена деревянных дверных блоков на блоки из ПВХ) по адресу: г. Тольятти, ул. Лесная, д.13 </t>
  </si>
  <si>
    <t>http://zakupki.gov.ru/epz/contract/contractCard/common-info.html?reestrNumber=2632302269016000013</t>
  </si>
  <si>
    <t>Общество с ограниченной ответственностью «ЭТИКЕТ», ИНН 6321074573</t>
  </si>
  <si>
    <t>http://zakupki.gov.ru/epz/contract/contractCard/common-info.html?reestrNumber=2632302269016000015</t>
  </si>
  <si>
    <t xml:space="preserve">Капитальный ремонт здания ремонт (системы пожарного оповещения) по адресу: г. Тольятти, ул. Лесная, д.13 </t>
  </si>
  <si>
    <t>Общество с ограниченной ответственностью «ЦЕНТРПРОМБЕЗОПАСНОСТИ», ИНН 6317099342</t>
  </si>
  <si>
    <t>2.1.</t>
  </si>
  <si>
    <t>2.2.</t>
  </si>
  <si>
    <t>2.3.</t>
  </si>
  <si>
    <t>2.4.</t>
  </si>
  <si>
    <t xml:space="preserve">Победитель </t>
  </si>
  <si>
    <t>Итого по Тольяттинскому управлению МОиН СО:</t>
  </si>
  <si>
    <t xml:space="preserve">Капитальный ремонт здания (замена светильников на светодиодные (аварийные)  по адресу: г. Тольятти, ул. Лесная, д.13 </t>
  </si>
  <si>
    <t xml:space="preserve">Государственное бюджетное профессиональное образовательное учреждение Самарской области "Тольяттинский политехнический колледж" </t>
  </si>
  <si>
    <t>Выполнение подрядных работ по замене оконных блоков в рамках капитального ремонта для нужд ГБПОУ СО «ТПК» по адресу: Самарская область, г. Тольятти, ул. Комсомольская, 165.</t>
  </si>
  <si>
    <t>ООО "РАЙДО", ИНН: 6324039552.</t>
  </si>
  <si>
    <t>Итого по ГПОУ СО "ТПК"</t>
  </si>
  <si>
    <t>Капитальный ремонт системы освещения учебного корпуса №1 для устранения замечаний Роспотребнадзора</t>
  </si>
  <si>
    <t>4.1.</t>
  </si>
  <si>
    <t>4.2.</t>
  </si>
  <si>
    <t>Итого по ГБПОУ СО "Тольяттинский музыкальный колледж имени Р.К. Щедрина"</t>
  </si>
  <si>
    <t>Исп.: Сизенцов О.Н., 379850</t>
  </si>
  <si>
    <t>Государственное бюджетное профессиональное образовательное учреждение Самарской области "Тольяттинский музыкальный колледж имени Р.К. Щедрина"</t>
  </si>
  <si>
    <t>20.06.2016.               № 0142200001316005870_148673</t>
  </si>
  <si>
    <t xml:space="preserve">21.06.2016.                № 0142200001316006175 </t>
  </si>
  <si>
    <t>14.06.2016.                № 0142200001316005669</t>
  </si>
  <si>
    <t>№ 89-44/15 от 28.12.2015</t>
  </si>
  <si>
    <t>14.06.2016.               № 0142200001316005669</t>
  </si>
  <si>
    <t>14.06.2016.                 № 0142200001316005672</t>
  </si>
  <si>
    <t>Виды работ</t>
  </si>
  <si>
    <t>27.06.2016/ 01.07.2016</t>
  </si>
  <si>
    <t>КС-2 № 1 от 27.06.2016, КС-3 №1 от 27.06.2016</t>
  </si>
  <si>
    <t>КС-2 № 16 от 24.06.2016, КС-3 №16 от 24.06.2016</t>
  </si>
  <si>
    <t>27.06.2016 № 0142200001316005871_148673</t>
  </si>
  <si>
    <t>27.06.2016 № 0142200001316005872_148673</t>
  </si>
  <si>
    <t>http://zakupki.gov.ru/epz/order/notice/ea44/view/common-info.html?regNumber=0142200001316005871</t>
  </si>
  <si>
    <t>http://zakupki.gov.ru/epz/order/notice/ea44/view/common-info.html?regNumber=0142200001316005873</t>
  </si>
  <si>
    <t>http://zakupki.gov.ru/epz/contract/contractCard/common-info.html?reestrNumber=2632301305416000009</t>
  </si>
  <si>
    <t>Капитальный ремонт  учебного корпуса №2 для устранения замечаний Госпожнадзора</t>
  </si>
  <si>
    <t>20.06.2016.    № 0142200001316005873_148673</t>
  </si>
  <si>
    <t>30.09.2016/ 27.06.2016</t>
  </si>
  <si>
    <t>30.06.2016/ 27.06.2016</t>
  </si>
  <si>
    <t>30.06.2016/ 24.06.2016</t>
  </si>
  <si>
    <t>Государственное бюджетное общеобразовательное учреждение Самарской области «Школа-интернат № 3 для обучающихся с ограниченными возможностями здоровья городского округа Тольятти»</t>
  </si>
  <si>
    <t>Государственное бюджетное общеобразовательное учреждение Самарской области «Школа-интернат № 5 для обучающихся с ограниченными возможностями здоровья городского округа Тольятти»</t>
  </si>
  <si>
    <t>Итого по ГБОУ школе-интернату № 5 г.о. Тольятти</t>
  </si>
  <si>
    <t>Итого по ГБОУ школе-интернату № 3 г.о. Тольятти</t>
  </si>
  <si>
    <t>Дата начала работ (план/ факт)</t>
  </si>
  <si>
    <t>Дата окончания работ (план/ факт)</t>
  </si>
  <si>
    <t>3.1.</t>
  </si>
  <si>
    <t>3.2.</t>
  </si>
  <si>
    <t>Капитальный ремонт (реконструкция) ИТП (индивидуального теплового пункта) и замена водоводяного подогревателя ГВС для нужд ГБПОУ СО "ТПК" по адресу: Самарская область, г. Тольятти, ул. Комсомольская, 165.</t>
  </si>
  <si>
    <t>01.06.2016/ 27.06.2016</t>
  </si>
  <si>
    <t>ООО «Мастер КИП»,  ИНН: 6321175010</t>
  </si>
  <si>
    <t>ООО "'ПОЖТЕХСЕРВИСАУДИТ", ИНН: 6321301378</t>
  </si>
  <si>
    <t>26.08.2016/
26.08.2016</t>
  </si>
  <si>
    <t>26.08.2016. № 0142200001316008693_181003</t>
  </si>
  <si>
    <t>КС-2: АКТ-229 от 24.08.2016. КС-3: ФЗ-229 от 24.08.2016.</t>
  </si>
  <si>
    <t>КС-2: АКТ-228 от 26.08.2016г. КС-3: ФЗ-228 от 26.08.2016.</t>
  </si>
  <si>
    <t>КС-2: АКТ-113 от 25.08.2016г. КС-3: ФЗ-113 от 25.08.2016.</t>
  </si>
  <si>
    <t>30.08.2016/-</t>
  </si>
  <si>
    <t>КС-2 № Акт-2179 от 30.06.2016, КС-3 № АКТ-2179 от 30.06.2016</t>
  </si>
  <si>
    <t>30.08.2016/ 25.08.2016</t>
  </si>
  <si>
    <t>30.08.2016/ 24.08.2016</t>
  </si>
  <si>
    <t>№ 67-44/16 от 19.09.2016</t>
  </si>
  <si>
    <t>21.09.2016/21.09.2016</t>
  </si>
  <si>
    <t>КС-2: АКТ-672 от 16.09.2016г. КС-3: ФЗ-672 от 16.09.2016.</t>
  </si>
  <si>
    <t>30.10.2016/-</t>
  </si>
  <si>
    <t xml:space="preserve">13.10.2016/ </t>
  </si>
  <si>
    <t>http://zakupki.gov.ru/epz/contract/contractCard/document-info.html?reestrNumber=2632301305416000010</t>
  </si>
  <si>
    <t>№ 0142200001316010086_181003 от 12.10.2016</t>
  </si>
  <si>
    <t>http://zakupki.gov.ru/epz/contract/contractCard/common-info.html?reestrNumber=2632303223316000002</t>
  </si>
  <si>
    <t>12.10.2016/12.10.2016</t>
  </si>
  <si>
    <t>3.3.</t>
  </si>
  <si>
    <t>ООО "Строй-Кровля" (ИНН 6321367121)</t>
  </si>
  <si>
    <t>http://zakupki.gov.ru/epz/order/notice/ea44/view/supplier-results.html?regNumber=0142200001316009049</t>
  </si>
  <si>
    <t>30.06.2016/ 26.08.2016</t>
  </si>
  <si>
    <t>2.5.</t>
  </si>
  <si>
    <t>4.3.</t>
  </si>
  <si>
    <t>Капитальный ремонт оконных проёмов с заменой оконных блоков корпуса №1, б-р Ленина, 7</t>
  </si>
  <si>
    <t>http://zakupki.gov.ru/epz/contract/contractCard/process-info.html?reestrNumber=2632303223316000001</t>
  </si>
  <si>
    <t xml:space="preserve">Капитальный ремонт участков кровли здания учебно-лабораторного корпуса по адресу: г. Тольятти, ул. Комсомольская д. 165. 
</t>
  </si>
  <si>
    <t>№ 85-44/16 от 22.11.2016</t>
  </si>
  <si>
    <t>10.11.2016/ 10.10.2016</t>
  </si>
  <si>
    <t>4.4.</t>
  </si>
  <si>
    <t>4.5.</t>
  </si>
  <si>
    <t>3.4.</t>
  </si>
  <si>
    <t xml:space="preserve">государственное бюджетное профессиональное образовательное учреждение Самарской области «Тольяттинский политехнический колледж» </t>
  </si>
  <si>
    <t>11.12.2016/</t>
  </si>
  <si>
    <t>Капитальный ремонт оконных проемов зданий ГБПОУ СО "ТПК" с заменой деревянных оконных блоков на оконные блоки из ПВХ</t>
  </si>
  <si>
    <t>Установка систем видеонаблюдения и громкоговорящей связи в учебных корпусах № 1, 2 (б-р Будённого 7, б-р Ленина 7) в рамках капитального ремонта зданий</t>
  </si>
  <si>
    <t>4.6.</t>
  </si>
  <si>
    <t>4.7.</t>
  </si>
  <si>
    <t>ООО "ВИСМА Плюс", ИНН: 6321214541</t>
  </si>
  <si>
    <t>ООО ГК "Дизайн Престиж"
ИНН: 6321294956</t>
  </si>
  <si>
    <t>ООО "ИЗБА ДЕ ЛЮКС",  ИНН: 6318008235</t>
  </si>
  <si>
    <t>ООО ГК "ВТ", ИНН: 6321356828</t>
  </si>
  <si>
    <t>4.8.</t>
  </si>
  <si>
    <t>4.9.</t>
  </si>
  <si>
    <t>07.12.2016/07.12.2016</t>
  </si>
  <si>
    <t>16.12.2016/</t>
  </si>
  <si>
    <t>ООО ГК "ВТ", ИНН: 6324044464</t>
  </si>
  <si>
    <t xml:space="preserve">В рамках капитального ремонта работы по ремонту потолка в фойе учебного корпуса № 1 (б-р Ленина,7) </t>
  </si>
  <si>
    <t xml:space="preserve">В рамках капитального ремонта работы по звукоизоляции стены в учебной аудитории учебного корпуса № 1 (б-р Ленина,7) </t>
  </si>
  <si>
    <t>№ 26 от 07.12.2016</t>
  </si>
  <si>
    <t>№ 27 от 07.12.2016</t>
  </si>
  <si>
    <t xml:space="preserve">В рамках капитального ремонта работы по замене дверных блоков в учебных аудиториях учебного корпуса № 1 (б-р Ленина,7) </t>
  </si>
  <si>
    <t>№ 28 от 07.12.2016</t>
  </si>
  <si>
    <t>ООО "Квалитет", ИНН: 6321328394</t>
  </si>
  <si>
    <t xml:space="preserve">В рамках капитального ремонта работы по ремонту туалетов учебного корпуса № 1 (б-р Ленина,7) </t>
  </si>
  <si>
    <t>ООО ПКФ "Спецпроект", ИНН: 6321239144</t>
  </si>
  <si>
    <t>Будет заключен 11.12.2016.</t>
  </si>
  <si>
    <t>ООО фирма "Свет", ИНН: 6313546825</t>
  </si>
  <si>
    <t>№ 6.12/2016 от 06.12.2016</t>
  </si>
  <si>
    <t>№ 01 от 08.12.2016</t>
  </si>
  <si>
    <t>2.6.</t>
  </si>
  <si>
    <t>5.1.</t>
  </si>
  <si>
    <t>5.2.</t>
  </si>
  <si>
    <t>Государственное автономное профессиональное  образовательное  учреждение Самарской области «Тольяттинский индустриально-педагогический колледж»</t>
  </si>
  <si>
    <t xml:space="preserve">Общество с ограниченной ответственностью "Прайм" 
директор 
Реброва Е.Г. 
ИНН: 6345027477
</t>
  </si>
  <si>
    <t>Итого по ГАПОУ СО "ТИПК":</t>
  </si>
  <si>
    <t>Общество с ограниченной ответственностью  "Строй СВ" директор Сумароков В.Э. ИНН:  6323093853</t>
  </si>
  <si>
    <t>4.10.</t>
  </si>
  <si>
    <t>№ 02 от 09.12.2016</t>
  </si>
  <si>
    <t>№ 03 от 09.12.2016</t>
  </si>
  <si>
    <t xml:space="preserve">В рамках капитального ремонта работы по ремонту водомерных узлов в учебном корпусе </t>
  </si>
  <si>
    <t>№ 12/2016 от 07.12.2016</t>
  </si>
  <si>
    <t>№ 1212 от 12.12.2016</t>
  </si>
  <si>
    <t>2.7.</t>
  </si>
  <si>
    <t>2.8.</t>
  </si>
  <si>
    <t>№ 47/16 от 15.12.2016</t>
  </si>
  <si>
    <t xml:space="preserve">Капитальный ремонт здания (замена оконных блоков) по адресу:  г.Тольятти, ул. Лесная, д.13 </t>
  </si>
  <si>
    <t xml:space="preserve">Капитальный ремонт здания (замена оконных блоков) по адресу: г.Тольятти, ул. Лесная, д.13 </t>
  </si>
  <si>
    <t>№ 48/16 от 15.12.2016</t>
  </si>
  <si>
    <t>19.12.2016/ 19.12.2016</t>
  </si>
  <si>
    <t>15.12.2016/ 15.12.2016</t>
  </si>
  <si>
    <t>№ 49/16 от 15.12.2016</t>
  </si>
  <si>
    <t>№ 50/16 от 15.12.2016</t>
  </si>
  <si>
    <t>№ 44/16 от 17.12.2016</t>
  </si>
  <si>
    <t>42 коп. оплачены из внебюджета по кредиторской задолженности за 2015 год</t>
  </si>
  <si>
    <t>10.12.2016/ 10.12.2016</t>
  </si>
  <si>
    <t>Капитальный ремонт участка теплотрассы во внутреннем дворе колледжа по адресу: Самарская обл, г.Тольятти, ул. Победы 34</t>
  </si>
  <si>
    <t>Капитальный ремонт  помещения пульта пожарной охраны, замена горючей отделки стен, потолка, двери.по адресу: Самарская обл, г.Тольятти, ул. Победы 36</t>
  </si>
  <si>
    <t>Наименование образовательной организации</t>
  </si>
  <si>
    <t xml:space="preserve">Оплата, в тыс. рублей </t>
  </si>
  <si>
    <t xml:space="preserve">КС-2 от 19.12.2016 № АКТ-405, справка по форме КС-3 от 19.12.2016 № ФЗ-405 </t>
  </si>
  <si>
    <t>Справка по форме КС-3 от 25.11.2016 № 72, акты по форме КС2 № 72/1 и 72/2 от 25.11.2016</t>
  </si>
  <si>
    <t xml:space="preserve">КС-2 № АКТ-317 от 19.12.2016, оформлена справка по форме КС-3 № ФЗ-317 от 19.12.2016. </t>
  </si>
  <si>
    <t xml:space="preserve">КС-2 № Акт-01 от 30.10.2016, оформлен КС-3 № ФЗ-01 от 30.10.2016. </t>
  </si>
  <si>
    <t xml:space="preserve"> КС-2 № АКТ-399 от 12.12.2016, КС-3 № ФЗ-399 от 12.12.2016</t>
  </si>
  <si>
    <t>КС-2 от 16.12.2016 № Акт 191, № Акт 192; КС-3 от 16.12.2016 № 191, № 192</t>
  </si>
  <si>
    <t xml:space="preserve">
КС-2 от 13.12.2016 № 101, КС-3 от 13.12.2016 № 101
</t>
  </si>
  <si>
    <t>КС-2 от 13.12.2016 № 102, КС-3 от 13.12.2016 № 102</t>
  </si>
  <si>
    <t xml:space="preserve">КС-2 № 103 от 13.12.2016, КС-3 № 103 от 13.12.2016
</t>
  </si>
  <si>
    <t xml:space="preserve">КС-2 № 1 от 16.12.2016, КС-3 №1 от 16.12.2016.
</t>
  </si>
  <si>
    <t xml:space="preserve">КС-2, КС-3 от 13.12.2016 № 116
</t>
  </si>
  <si>
    <t>КС-2, КС-3 от 13.12.2016 № 117</t>
  </si>
  <si>
    <t xml:space="preserve">КС-2, КС-3 от 20.12.2016 № 1212. </t>
  </si>
  <si>
    <t>КС-2 от 20.12.2016 № АКТ-12, КС-3 от 20.12.2016 № 12</t>
  </si>
  <si>
    <t>КС-2 № АКТ-1 от 30.10.2016, КС-3 от 30.10.2016</t>
  </si>
  <si>
    <t>Оплата кредиторской задолженности за 2015 год</t>
  </si>
  <si>
    <t>Ссылка на документы закупки в ЕИС (при наличии)</t>
  </si>
  <si>
    <t>КС-2, КС-3 от 19.10.2016 № 944</t>
  </si>
  <si>
    <t>КС-2 от 19.12.2016 № АКТ-403, справка по форме КС-3 от 19.12.2016 № ФЗ-403</t>
  </si>
  <si>
    <t>КС-2 от 19.12.2016 № АКТ-404, справка по форме КС-3 от 19.12.2016 № ФЗ-404</t>
  </si>
  <si>
    <t xml:space="preserve">КС-2 от 19.12.2016 № АКТ-406, справка по форме КС-3 от 19.12.2016 № ФЗ-406 </t>
  </si>
  <si>
    <t>Акты по форме КС-2, справки по форме КС-3</t>
  </si>
  <si>
    <t>Способ закупки</t>
  </si>
  <si>
    <t>Электронный аукцион</t>
  </si>
  <si>
    <t>Закупка у единственного поставщика</t>
  </si>
  <si>
    <t>http://zakupki.gov.ru/epz/order/notice/ea44/view/common-info.html?regNumber=0142200001315013022</t>
  </si>
  <si>
    <t>http://zakupki.gov.ru/epz/contract/contractCard/common-info.html?reestrNumber=2632303223316000003</t>
  </si>
  <si>
    <t>http://zakupki.gov.ru/epz/contract/contractCard/common-info.html?reestrNumber=2632302269016000019</t>
  </si>
  <si>
    <t>Информация о выполнении капитального ремонта в государственных образовательных учреждениях, подведомственных Тольяттинскому управлению министерству образования и науки Самарской области, в 2016 году,</t>
  </si>
  <si>
    <t xml:space="preserve"> в рамках реализации государственной программы Самарской области «Строительство, реконструкция и капитальный ремонт образовательных учреждений Самарской области) до 2025 года, утвержденной постановлением Правительства Самарской области от 11.02.2015 № 56  (в действующей редакции)</t>
  </si>
  <si>
    <t>Объем субсидии из областного бюджета по итогам финансового года (тыс. рублей)</t>
  </si>
  <si>
    <t>https://yadi.sk/d/FvAtNeP239QL95</t>
  </si>
  <si>
    <t>Фотоотчеты по капремонтам доступны по адресу: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</si>
</sst>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0000"/>
    <numFmt numFmtId="165" formatCode="0.000"/>
    <numFmt numFmtId="166" formatCode="#,##0.00000"/>
    <numFmt numFmtId="167" formatCode="#,##0.000"/>
    <numFmt numFmtId="168" formatCode="0.0000"/>
    <numFmt numFmtId="169" formatCode="0.000000000"/>
    <numFmt numFmtId="170" formatCode="0.000000"/>
  </numFmts>
  <fonts count="16">
    <font>
      <sz val="11"/>
      <color theme="1"/>
      <name val="Calibri"/>
      <family val="2"/>
      <charset val="204"/>
      <scheme val="minor"/>
    </font>
    <font>
      <u/>
      <sz val="10.8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wrapText="1"/>
    </xf>
    <xf numFmtId="166" fontId="4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166" fontId="4" fillId="2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9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6" fontId="4" fillId="0" borderId="0" xfId="0" applyNumberFormat="1" applyFont="1" applyFill="1" applyAlignment="1">
      <alignment horizontal="left"/>
    </xf>
    <xf numFmtId="170" fontId="4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7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9" fontId="4" fillId="0" borderId="0" xfId="0" applyNumberFormat="1" applyFont="1" applyFill="1" applyAlignment="1">
      <alignment horizontal="left"/>
    </xf>
    <xf numFmtId="0" fontId="10" fillId="0" borderId="0" xfId="0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15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" xfId="0" applyFont="1" applyBorder="1" applyAlignment="1"/>
    <xf numFmtId="0" fontId="0" fillId="0" borderId="2" xfId="0" applyBorder="1" applyAlignment="1"/>
    <xf numFmtId="0" fontId="1" fillId="0" borderId="0" xfId="1" applyFill="1" applyAlignment="1" applyProtection="1">
      <alignment horizontal="lef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di.sk/d/FvAtNeP239QL95" TargetMode="External"/><Relationship Id="rId1" Type="http://schemas.openxmlformats.org/officeDocument/2006/relationships/hyperlink" Target="http://zakupki.gov.ru/epz/order/notice/ea44/view/supplier-results.html?regNumber=0142200001316009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showGridLines="0" tabSelected="1" view="pageBreakPreview" zoomScale="95" zoomScaleNormal="100" zoomScaleSheetLayoutView="95" workbookViewId="0">
      <selection activeCell="E7" sqref="E7"/>
    </sheetView>
  </sheetViews>
  <sheetFormatPr defaultRowHeight="15"/>
  <cols>
    <col min="1" max="1" width="6.85546875" style="72" customWidth="1"/>
    <col min="2" max="2" width="12.42578125" style="72" customWidth="1"/>
    <col min="3" max="3" width="12.28515625" style="72" customWidth="1"/>
    <col min="4" max="4" width="6.28515625" style="3" customWidth="1"/>
    <col min="5" max="5" width="25.7109375" style="3" customWidth="1"/>
    <col min="6" max="6" width="18.140625" style="3" customWidth="1"/>
    <col min="7" max="7" width="16.7109375" style="3" customWidth="1"/>
    <col min="8" max="8" width="16.7109375" style="37" customWidth="1"/>
    <col min="9" max="9" width="18.140625" style="22" customWidth="1"/>
    <col min="10" max="10" width="17" style="3" customWidth="1"/>
    <col min="11" max="11" width="12.85546875" style="3" customWidth="1"/>
    <col min="12" max="12" width="16.85546875" style="37" customWidth="1"/>
    <col min="13" max="13" width="16.28515625" style="3" customWidth="1"/>
    <col min="14" max="14" width="11.7109375" style="3" customWidth="1"/>
    <col min="15" max="15" width="13.7109375" style="3" customWidth="1"/>
    <col min="16" max="16" width="15.85546875" style="3" customWidth="1"/>
    <col min="17" max="17" width="30.42578125" style="37" customWidth="1"/>
    <col min="18" max="18" width="13.140625" style="3" bestFit="1" customWidth="1"/>
    <col min="19" max="19" width="29" style="69" bestFit="1" customWidth="1"/>
    <col min="20" max="16384" width="9.140625" style="3"/>
  </cols>
  <sheetData>
    <row r="1" spans="1:19" ht="45.75" customHeight="1"/>
    <row r="2" spans="1:19" s="68" customFormat="1" ht="18.75">
      <c r="A2" s="73"/>
      <c r="B2" s="73"/>
      <c r="C2" s="73"/>
      <c r="D2" s="83" t="s">
        <v>194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>
      <c r="D3" s="85" t="s">
        <v>195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9.5" customHeight="1">
      <c r="D4" s="87" t="s">
        <v>198</v>
      </c>
      <c r="E4" s="88"/>
      <c r="F4" s="88"/>
      <c r="G4" s="89" t="s">
        <v>197</v>
      </c>
    </row>
    <row r="5" spans="1:19" ht="104.25" customHeight="1">
      <c r="D5" s="49" t="s">
        <v>0</v>
      </c>
      <c r="E5" s="49" t="s">
        <v>164</v>
      </c>
      <c r="F5" s="49" t="s">
        <v>50</v>
      </c>
      <c r="G5" s="49" t="s">
        <v>196</v>
      </c>
      <c r="H5" s="49" t="s">
        <v>188</v>
      </c>
      <c r="I5" s="79" t="s">
        <v>2</v>
      </c>
      <c r="J5" s="49" t="s">
        <v>3</v>
      </c>
      <c r="K5" s="49" t="s">
        <v>4</v>
      </c>
      <c r="L5" s="49" t="s">
        <v>31</v>
      </c>
      <c r="M5" s="49" t="s">
        <v>1</v>
      </c>
      <c r="N5" s="49" t="s">
        <v>68</v>
      </c>
      <c r="O5" s="49" t="s">
        <v>69</v>
      </c>
      <c r="P5" s="49" t="s">
        <v>16</v>
      </c>
      <c r="Q5" s="49" t="s">
        <v>187</v>
      </c>
      <c r="R5" s="49" t="s">
        <v>165</v>
      </c>
      <c r="S5" s="49" t="s">
        <v>182</v>
      </c>
    </row>
    <row r="6" spans="1:19" ht="155.25" customHeight="1">
      <c r="D6" s="6" t="s">
        <v>11</v>
      </c>
      <c r="E6" s="2" t="s">
        <v>64</v>
      </c>
      <c r="F6" s="2" t="s">
        <v>5</v>
      </c>
      <c r="G6" s="7">
        <v>257.40953000000002</v>
      </c>
      <c r="H6" s="64" t="s">
        <v>189</v>
      </c>
      <c r="I6" s="24">
        <v>375.78023999999999</v>
      </c>
      <c r="J6" s="7">
        <v>257.40953000000002</v>
      </c>
      <c r="K6" s="7">
        <f>I6-J6</f>
        <v>118.37070999999997</v>
      </c>
      <c r="L6" s="2" t="s">
        <v>6</v>
      </c>
      <c r="M6" s="8" t="s">
        <v>44</v>
      </c>
      <c r="N6" s="6" t="s">
        <v>73</v>
      </c>
      <c r="O6" s="8" t="s">
        <v>97</v>
      </c>
      <c r="P6" s="6">
        <v>100</v>
      </c>
      <c r="Q6" s="2" t="s">
        <v>79</v>
      </c>
      <c r="R6" s="6">
        <v>257.40953000000002</v>
      </c>
      <c r="S6" s="2" t="s">
        <v>90</v>
      </c>
    </row>
    <row r="7" spans="1:19" ht="110.25" customHeight="1">
      <c r="D7" s="6" t="s">
        <v>12</v>
      </c>
      <c r="E7" s="2" t="s">
        <v>64</v>
      </c>
      <c r="F7" s="2" t="s">
        <v>7</v>
      </c>
      <c r="G7" s="34">
        <v>341.53107999999997</v>
      </c>
      <c r="H7" s="64" t="s">
        <v>189</v>
      </c>
      <c r="I7" s="25">
        <v>588.84716000000003</v>
      </c>
      <c r="J7" s="7">
        <v>341.53107999999997</v>
      </c>
      <c r="K7" s="7">
        <f t="shared" ref="K7:K9" si="0">I7-J7</f>
        <v>247.31608000000006</v>
      </c>
      <c r="L7" s="2" t="s">
        <v>8</v>
      </c>
      <c r="M7" s="6" t="s">
        <v>54</v>
      </c>
      <c r="N7" s="8" t="s">
        <v>51</v>
      </c>
      <c r="O7" s="8" t="s">
        <v>83</v>
      </c>
      <c r="P7" s="6">
        <v>100</v>
      </c>
      <c r="Q7" s="2" t="s">
        <v>80</v>
      </c>
      <c r="R7" s="6">
        <v>341.53107999999997</v>
      </c>
      <c r="S7" s="2" t="s">
        <v>56</v>
      </c>
    </row>
    <row r="8" spans="1:19" ht="229.5" customHeight="1">
      <c r="D8" s="6" t="s">
        <v>13</v>
      </c>
      <c r="E8" s="2" t="s">
        <v>64</v>
      </c>
      <c r="F8" s="2" t="s">
        <v>9</v>
      </c>
      <c r="G8" s="10">
        <v>1008.455</v>
      </c>
      <c r="H8" s="64" t="s">
        <v>189</v>
      </c>
      <c r="I8" s="26">
        <v>2016.91</v>
      </c>
      <c r="J8" s="11">
        <v>1008.455</v>
      </c>
      <c r="K8" s="7">
        <f t="shared" si="0"/>
        <v>1008.455</v>
      </c>
      <c r="L8" s="2" t="s">
        <v>8</v>
      </c>
      <c r="M8" s="8" t="s">
        <v>55</v>
      </c>
      <c r="N8" s="8" t="s">
        <v>51</v>
      </c>
      <c r="O8" s="8" t="s">
        <v>81</v>
      </c>
      <c r="P8" s="6">
        <v>100</v>
      </c>
      <c r="Q8" s="2" t="s">
        <v>87</v>
      </c>
      <c r="R8" s="11">
        <v>1008.455</v>
      </c>
      <c r="S8" s="2" t="s">
        <v>57</v>
      </c>
    </row>
    <row r="9" spans="1:19" ht="122.25" customHeight="1">
      <c r="D9" s="6" t="s">
        <v>14</v>
      </c>
      <c r="E9" s="2" t="s">
        <v>64</v>
      </c>
      <c r="F9" s="2" t="s">
        <v>10</v>
      </c>
      <c r="G9" s="12">
        <v>120</v>
      </c>
      <c r="H9" s="64" t="s">
        <v>189</v>
      </c>
      <c r="I9" s="27">
        <v>224.23912000000001</v>
      </c>
      <c r="J9" s="11">
        <v>120</v>
      </c>
      <c r="K9" s="7">
        <f t="shared" si="0"/>
        <v>104.23912000000001</v>
      </c>
      <c r="L9" s="2" t="s">
        <v>6</v>
      </c>
      <c r="M9" s="8" t="s">
        <v>60</v>
      </c>
      <c r="N9" s="13" t="s">
        <v>15</v>
      </c>
      <c r="O9" s="8" t="s">
        <v>84</v>
      </c>
      <c r="P9" s="6">
        <v>100</v>
      </c>
      <c r="Q9" s="2" t="s">
        <v>78</v>
      </c>
      <c r="R9" s="14">
        <v>120</v>
      </c>
      <c r="S9" s="2" t="s">
        <v>58</v>
      </c>
    </row>
    <row r="10" spans="1:19" s="55" customFormat="1" ht="42" customHeight="1">
      <c r="A10" s="74"/>
      <c r="B10" s="74"/>
      <c r="C10" s="74"/>
      <c r="D10" s="49"/>
      <c r="E10" s="50" t="s">
        <v>67</v>
      </c>
      <c r="F10" s="49"/>
      <c r="G10" s="51">
        <f>SUM(G6:G9)</f>
        <v>1727.39561</v>
      </c>
      <c r="H10" s="64"/>
      <c r="I10" s="58">
        <f>SUM(I6:I9)</f>
        <v>3205.7765200000003</v>
      </c>
      <c r="J10" s="57">
        <f>SUM(J6:J9)</f>
        <v>1727.39561</v>
      </c>
      <c r="K10" s="57">
        <f>SUM(K6:K9)</f>
        <v>1478.3809100000001</v>
      </c>
      <c r="L10" s="50"/>
      <c r="M10" s="59"/>
      <c r="N10" s="54"/>
      <c r="O10" s="49"/>
      <c r="P10" s="49">
        <f>AVERAGE(P6:P9)</f>
        <v>100</v>
      </c>
      <c r="Q10" s="50"/>
      <c r="R10" s="51">
        <f>SUM(R6:R9)</f>
        <v>1727.39561</v>
      </c>
      <c r="S10" s="71"/>
    </row>
    <row r="11" spans="1:19" ht="135.75" customHeight="1">
      <c r="D11" s="6" t="s">
        <v>27</v>
      </c>
      <c r="E11" s="2" t="s">
        <v>65</v>
      </c>
      <c r="F11" s="2" t="s">
        <v>18</v>
      </c>
      <c r="G11" s="15">
        <v>905.73</v>
      </c>
      <c r="H11" s="64" t="s">
        <v>189</v>
      </c>
      <c r="I11" s="28">
        <v>1589</v>
      </c>
      <c r="J11" s="15">
        <v>905.73</v>
      </c>
      <c r="K11" s="6">
        <v>683.27</v>
      </c>
      <c r="L11" s="2" t="s">
        <v>19</v>
      </c>
      <c r="M11" s="8" t="s">
        <v>49</v>
      </c>
      <c r="N11" s="8">
        <v>42535</v>
      </c>
      <c r="O11" s="8" t="s">
        <v>61</v>
      </c>
      <c r="P11" s="16">
        <v>100</v>
      </c>
      <c r="Q11" s="60" t="s">
        <v>52</v>
      </c>
      <c r="R11" s="15">
        <v>905.73</v>
      </c>
      <c r="S11" s="76" t="s">
        <v>20</v>
      </c>
    </row>
    <row r="12" spans="1:19" ht="129.75" customHeight="1">
      <c r="D12" s="6" t="s">
        <v>28</v>
      </c>
      <c r="E12" s="2" t="s">
        <v>65</v>
      </c>
      <c r="F12" s="2" t="s">
        <v>21</v>
      </c>
      <c r="G12" s="12">
        <v>267.38283999999999</v>
      </c>
      <c r="H12" s="64" t="s">
        <v>189</v>
      </c>
      <c r="I12" s="23">
        <v>387.51152000000002</v>
      </c>
      <c r="J12" s="12">
        <v>267.38283999999999</v>
      </c>
      <c r="K12" s="6">
        <v>120.12868</v>
      </c>
      <c r="L12" s="2" t="s">
        <v>19</v>
      </c>
      <c r="M12" s="8" t="s">
        <v>48</v>
      </c>
      <c r="N12" s="8">
        <v>42535</v>
      </c>
      <c r="O12" s="8" t="s">
        <v>62</v>
      </c>
      <c r="P12" s="16">
        <v>100</v>
      </c>
      <c r="Q12" s="60" t="s">
        <v>52</v>
      </c>
      <c r="R12" s="12">
        <v>267.38283999999999</v>
      </c>
      <c r="S12" s="2" t="s">
        <v>22</v>
      </c>
    </row>
    <row r="13" spans="1:19" ht="122.25" customHeight="1">
      <c r="D13" s="6" t="s">
        <v>29</v>
      </c>
      <c r="E13" s="2" t="s">
        <v>65</v>
      </c>
      <c r="F13" s="2" t="s">
        <v>33</v>
      </c>
      <c r="G13" s="12">
        <v>58.711660000000002</v>
      </c>
      <c r="H13" s="64" t="s">
        <v>189</v>
      </c>
      <c r="I13" s="27">
        <v>63.472059999999999</v>
      </c>
      <c r="J13" s="12">
        <v>58.711660000000002</v>
      </c>
      <c r="K13" s="12">
        <v>4.7603999999999997</v>
      </c>
      <c r="L13" s="2" t="s">
        <v>23</v>
      </c>
      <c r="M13" s="8" t="s">
        <v>46</v>
      </c>
      <c r="N13" s="8">
        <v>42535</v>
      </c>
      <c r="O13" s="8" t="s">
        <v>63</v>
      </c>
      <c r="P13" s="16">
        <v>100</v>
      </c>
      <c r="Q13" s="60" t="s">
        <v>53</v>
      </c>
      <c r="R13" s="12">
        <v>58.711660000000002</v>
      </c>
      <c r="S13" s="76" t="s">
        <v>24</v>
      </c>
    </row>
    <row r="14" spans="1:19" ht="125.25" customHeight="1">
      <c r="D14" s="6" t="s">
        <v>30</v>
      </c>
      <c r="E14" s="2" t="s">
        <v>65</v>
      </c>
      <c r="F14" s="2" t="s">
        <v>25</v>
      </c>
      <c r="G14" s="12">
        <v>36.133839999999999</v>
      </c>
      <c r="H14" s="64" t="s">
        <v>189</v>
      </c>
      <c r="I14" s="27">
        <v>36.315420000000003</v>
      </c>
      <c r="J14" s="12">
        <v>36.133839999999999</v>
      </c>
      <c r="K14" s="12">
        <v>0.18157999999999999</v>
      </c>
      <c r="L14" s="2" t="s">
        <v>26</v>
      </c>
      <c r="M14" s="8" t="s">
        <v>45</v>
      </c>
      <c r="N14" s="8">
        <v>42535</v>
      </c>
      <c r="O14" s="8">
        <v>42561</v>
      </c>
      <c r="P14" s="16">
        <v>100</v>
      </c>
      <c r="Q14" s="60" t="s">
        <v>82</v>
      </c>
      <c r="R14" s="12">
        <v>36.133839999999999</v>
      </c>
      <c r="S14" s="75" t="s">
        <v>193</v>
      </c>
    </row>
    <row r="15" spans="1:19" ht="121.5" customHeight="1">
      <c r="D15" s="6" t="s">
        <v>98</v>
      </c>
      <c r="E15" s="2" t="s">
        <v>65</v>
      </c>
      <c r="F15" s="2" t="s">
        <v>152</v>
      </c>
      <c r="G15" s="12">
        <v>82.928250000000006</v>
      </c>
      <c r="H15" s="64" t="s">
        <v>190</v>
      </c>
      <c r="I15" s="12">
        <v>82.928250000000006</v>
      </c>
      <c r="J15" s="12">
        <v>82.928250000000006</v>
      </c>
      <c r="K15" s="12">
        <v>0</v>
      </c>
      <c r="L15" s="2" t="s">
        <v>115</v>
      </c>
      <c r="M15" s="8" t="s">
        <v>151</v>
      </c>
      <c r="N15" s="8" t="s">
        <v>156</v>
      </c>
      <c r="O15" s="8" t="s">
        <v>155</v>
      </c>
      <c r="P15" s="16">
        <v>100</v>
      </c>
      <c r="Q15" s="9" t="s">
        <v>186</v>
      </c>
      <c r="R15" s="12">
        <v>82.928250000000006</v>
      </c>
      <c r="S15" s="78" t="s">
        <v>17</v>
      </c>
    </row>
    <row r="16" spans="1:19" ht="121.5" customHeight="1">
      <c r="D16" s="6" t="s">
        <v>136</v>
      </c>
      <c r="E16" s="2" t="s">
        <v>65</v>
      </c>
      <c r="F16" s="2" t="s">
        <v>153</v>
      </c>
      <c r="G16" s="12">
        <v>98.425280000000001</v>
      </c>
      <c r="H16" s="64" t="s">
        <v>190</v>
      </c>
      <c r="I16" s="12">
        <v>98.425280000000001</v>
      </c>
      <c r="J16" s="12">
        <v>98.425280000000001</v>
      </c>
      <c r="K16" s="12">
        <v>0</v>
      </c>
      <c r="L16" s="2" t="s">
        <v>115</v>
      </c>
      <c r="M16" s="8" t="s">
        <v>154</v>
      </c>
      <c r="N16" s="8" t="s">
        <v>156</v>
      </c>
      <c r="O16" s="8" t="s">
        <v>155</v>
      </c>
      <c r="P16" s="16">
        <v>100</v>
      </c>
      <c r="Q16" s="9" t="s">
        <v>166</v>
      </c>
      <c r="R16" s="12">
        <v>98.425280000000001</v>
      </c>
      <c r="S16" s="78" t="s">
        <v>17</v>
      </c>
    </row>
    <row r="17" spans="1:19" ht="121.5" customHeight="1">
      <c r="D17" s="6" t="s">
        <v>149</v>
      </c>
      <c r="E17" s="2" t="s">
        <v>65</v>
      </c>
      <c r="F17" s="2" t="s">
        <v>153</v>
      </c>
      <c r="G17" s="12">
        <v>99.003240000000005</v>
      </c>
      <c r="H17" s="64" t="s">
        <v>190</v>
      </c>
      <c r="I17" s="12">
        <v>99.003240000000005</v>
      </c>
      <c r="J17" s="12">
        <v>99.003240000000005</v>
      </c>
      <c r="K17" s="12">
        <v>0</v>
      </c>
      <c r="L17" s="2" t="s">
        <v>115</v>
      </c>
      <c r="M17" s="8" t="s">
        <v>157</v>
      </c>
      <c r="N17" s="8" t="s">
        <v>156</v>
      </c>
      <c r="O17" s="8" t="s">
        <v>155</v>
      </c>
      <c r="P17" s="16">
        <v>100</v>
      </c>
      <c r="Q17" s="9" t="s">
        <v>185</v>
      </c>
      <c r="R17" s="12">
        <v>99.003240000000005</v>
      </c>
      <c r="S17" s="78" t="s">
        <v>17</v>
      </c>
    </row>
    <row r="18" spans="1:19" ht="121.5" customHeight="1">
      <c r="D18" s="6" t="s">
        <v>150</v>
      </c>
      <c r="E18" s="2" t="s">
        <v>65</v>
      </c>
      <c r="F18" s="2" t="s">
        <v>153</v>
      </c>
      <c r="G18" s="12">
        <v>99.549689999999998</v>
      </c>
      <c r="H18" s="64" t="s">
        <v>190</v>
      </c>
      <c r="I18" s="12">
        <v>99.549689999999998</v>
      </c>
      <c r="J18" s="12">
        <v>99.549689999999998</v>
      </c>
      <c r="K18" s="12">
        <v>0</v>
      </c>
      <c r="L18" s="2" t="s">
        <v>115</v>
      </c>
      <c r="M18" s="8" t="s">
        <v>158</v>
      </c>
      <c r="N18" s="8" t="s">
        <v>156</v>
      </c>
      <c r="O18" s="8" t="s">
        <v>155</v>
      </c>
      <c r="P18" s="16">
        <v>100</v>
      </c>
      <c r="Q18" s="63" t="s">
        <v>184</v>
      </c>
      <c r="R18" s="12">
        <v>99.549689999999998</v>
      </c>
      <c r="S18" s="78" t="s">
        <v>17</v>
      </c>
    </row>
    <row r="19" spans="1:19" s="55" customFormat="1" ht="38.25" customHeight="1">
      <c r="A19" s="74"/>
      <c r="B19" s="74"/>
      <c r="C19" s="74"/>
      <c r="D19" s="49"/>
      <c r="E19" s="50" t="s">
        <v>66</v>
      </c>
      <c r="F19" s="49"/>
      <c r="G19" s="58">
        <f>SUM(G11:G18)</f>
        <v>1647.8647999999998</v>
      </c>
      <c r="H19" s="64"/>
      <c r="I19" s="58">
        <f>SUM(I11:I18)</f>
        <v>2456.2054599999997</v>
      </c>
      <c r="J19" s="58">
        <f>SUM(J11:J18)</f>
        <v>1647.8647999999998</v>
      </c>
      <c r="K19" s="58">
        <f>SUM(K11:K18)</f>
        <v>808.34066000000007</v>
      </c>
      <c r="L19" s="50"/>
      <c r="M19" s="59"/>
      <c r="N19" s="54"/>
      <c r="O19" s="49"/>
      <c r="P19" s="53">
        <f>AVERAGE(P11:P18)</f>
        <v>100</v>
      </c>
      <c r="Q19" s="61"/>
      <c r="R19" s="58">
        <f>SUM(R11:R18)</f>
        <v>1647.8647999999998</v>
      </c>
      <c r="S19" s="71"/>
    </row>
    <row r="20" spans="1:19" ht="180.75" customHeight="1">
      <c r="D20" s="6" t="s">
        <v>70</v>
      </c>
      <c r="E20" s="17" t="s">
        <v>34</v>
      </c>
      <c r="F20" s="2" t="s">
        <v>35</v>
      </c>
      <c r="G20" s="7">
        <v>232.50299999999999</v>
      </c>
      <c r="H20" s="1" t="s">
        <v>181</v>
      </c>
      <c r="I20" s="24">
        <v>232.50342000000001</v>
      </c>
      <c r="J20" s="7">
        <v>232.50342000000001</v>
      </c>
      <c r="K20" s="7">
        <v>0</v>
      </c>
      <c r="L20" s="2" t="s">
        <v>36</v>
      </c>
      <c r="M20" s="8" t="s">
        <v>47</v>
      </c>
      <c r="N20" s="8">
        <v>42366</v>
      </c>
      <c r="O20" s="8">
        <v>42366</v>
      </c>
      <c r="P20" s="6">
        <v>100</v>
      </c>
      <c r="Q20" s="1" t="s">
        <v>181</v>
      </c>
      <c r="R20" s="7">
        <v>232.50299999999999</v>
      </c>
      <c r="S20" s="80" t="s">
        <v>191</v>
      </c>
    </row>
    <row r="21" spans="1:19" ht="202.5" customHeight="1">
      <c r="D21" s="6" t="s">
        <v>71</v>
      </c>
      <c r="E21" s="17" t="s">
        <v>34</v>
      </c>
      <c r="F21" s="2" t="s">
        <v>72</v>
      </c>
      <c r="G21" s="12">
        <v>2876.8319999999999</v>
      </c>
      <c r="H21" s="64" t="s">
        <v>189</v>
      </c>
      <c r="I21" s="27">
        <v>3995.6</v>
      </c>
      <c r="J21" s="12">
        <v>2876.8319999999999</v>
      </c>
      <c r="K21" s="7">
        <f>I21-J21</f>
        <v>1118.768</v>
      </c>
      <c r="L21" s="2" t="s">
        <v>74</v>
      </c>
      <c r="M21" s="2" t="s">
        <v>85</v>
      </c>
      <c r="N21" s="18" t="s">
        <v>86</v>
      </c>
      <c r="O21" s="8" t="s">
        <v>89</v>
      </c>
      <c r="P21" s="6">
        <v>100</v>
      </c>
      <c r="Q21" s="1" t="s">
        <v>183</v>
      </c>
      <c r="R21" s="12">
        <v>2876.8319999999999</v>
      </c>
      <c r="S21" s="76" t="s">
        <v>96</v>
      </c>
    </row>
    <row r="22" spans="1:19" ht="177.75" customHeight="1">
      <c r="D22" s="6" t="s">
        <v>94</v>
      </c>
      <c r="E22" s="17" t="s">
        <v>34</v>
      </c>
      <c r="F22" s="2" t="s">
        <v>102</v>
      </c>
      <c r="G22" s="7">
        <v>399.79</v>
      </c>
      <c r="H22" s="64" t="s">
        <v>190</v>
      </c>
      <c r="I22" s="27">
        <v>399.79</v>
      </c>
      <c r="J22" s="7">
        <v>399.79</v>
      </c>
      <c r="K22" s="7">
        <v>0</v>
      </c>
      <c r="L22" s="2" t="s">
        <v>95</v>
      </c>
      <c r="M22" s="2" t="s">
        <v>103</v>
      </c>
      <c r="N22" s="8" t="s">
        <v>104</v>
      </c>
      <c r="O22" s="8">
        <v>42704</v>
      </c>
      <c r="P22" s="6">
        <v>100</v>
      </c>
      <c r="Q22" s="2" t="s">
        <v>167</v>
      </c>
      <c r="R22" s="7">
        <v>399.79</v>
      </c>
      <c r="S22" s="78" t="s">
        <v>17</v>
      </c>
    </row>
    <row r="23" spans="1:19" ht="177.75" customHeight="1">
      <c r="D23" s="6" t="s">
        <v>107</v>
      </c>
      <c r="E23" s="2" t="s">
        <v>108</v>
      </c>
      <c r="F23" s="41" t="s">
        <v>110</v>
      </c>
      <c r="G23" s="42">
        <v>399</v>
      </c>
      <c r="H23" s="64" t="s">
        <v>190</v>
      </c>
      <c r="I23" s="42">
        <v>399</v>
      </c>
      <c r="J23" s="42">
        <v>399</v>
      </c>
      <c r="K23" s="42">
        <v>0</v>
      </c>
      <c r="L23" s="44" t="s">
        <v>133</v>
      </c>
      <c r="M23" s="8" t="s">
        <v>159</v>
      </c>
      <c r="N23" s="43" t="s">
        <v>161</v>
      </c>
      <c r="O23" s="43" t="s">
        <v>155</v>
      </c>
      <c r="P23" s="6">
        <v>100</v>
      </c>
      <c r="Q23" s="2" t="s">
        <v>168</v>
      </c>
      <c r="R23" s="12">
        <v>399</v>
      </c>
      <c r="S23" s="78" t="s">
        <v>17</v>
      </c>
    </row>
    <row r="24" spans="1:19" s="55" customFormat="1" ht="42" customHeight="1">
      <c r="A24" s="74"/>
      <c r="B24" s="74"/>
      <c r="C24" s="74"/>
      <c r="D24" s="49"/>
      <c r="E24" s="56" t="s">
        <v>37</v>
      </c>
      <c r="F24" s="57"/>
      <c r="G24" s="51">
        <f>SUM(G20:G23)</f>
        <v>3908.125</v>
      </c>
      <c r="H24" s="64"/>
      <c r="I24" s="58">
        <f>SUM(I20:I23)</f>
        <v>5026.8934199999994</v>
      </c>
      <c r="J24" s="58">
        <f t="shared" ref="J24:K24" si="1">SUM(J20:J23)</f>
        <v>3908.1254199999998</v>
      </c>
      <c r="K24" s="58">
        <f t="shared" si="1"/>
        <v>1118.768</v>
      </c>
      <c r="L24" s="50"/>
      <c r="M24" s="59"/>
      <c r="N24" s="54"/>
      <c r="O24" s="49"/>
      <c r="P24" s="53">
        <f>AVERAGE(P20:P23)</f>
        <v>100</v>
      </c>
      <c r="Q24" s="61" t="s">
        <v>160</v>
      </c>
      <c r="R24" s="51">
        <f>SUM(R20:R23)</f>
        <v>3908.125</v>
      </c>
      <c r="S24" s="71"/>
    </row>
    <row r="25" spans="1:19" ht="409.5" customHeight="1">
      <c r="D25" s="6" t="s">
        <v>39</v>
      </c>
      <c r="E25" s="2" t="s">
        <v>43</v>
      </c>
      <c r="F25" s="2" t="s">
        <v>38</v>
      </c>
      <c r="G25" s="6">
        <v>362.42919999999998</v>
      </c>
      <c r="H25" s="64" t="s">
        <v>189</v>
      </c>
      <c r="I25" s="23">
        <v>500.94400000000002</v>
      </c>
      <c r="J25" s="6">
        <v>362.42919999999998</v>
      </c>
      <c r="K25" s="12">
        <f>I25-J25</f>
        <v>138.51480000000004</v>
      </c>
      <c r="L25" s="2" t="s">
        <v>116</v>
      </c>
      <c r="M25" s="8" t="s">
        <v>91</v>
      </c>
      <c r="N25" s="8" t="s">
        <v>93</v>
      </c>
      <c r="O25" s="6" t="s">
        <v>88</v>
      </c>
      <c r="P25" s="6">
        <v>100</v>
      </c>
      <c r="Q25" s="2" t="s">
        <v>169</v>
      </c>
      <c r="R25" s="12">
        <v>362.42919999999998</v>
      </c>
      <c r="S25" s="75" t="s">
        <v>92</v>
      </c>
    </row>
    <row r="26" spans="1:19" ht="171" customHeight="1">
      <c r="D26" s="6" t="s">
        <v>40</v>
      </c>
      <c r="E26" s="2" t="s">
        <v>43</v>
      </c>
      <c r="F26" s="2" t="s">
        <v>59</v>
      </c>
      <c r="G26" s="12">
        <v>2802.5594999999998</v>
      </c>
      <c r="H26" s="64" t="s">
        <v>189</v>
      </c>
      <c r="I26" s="29">
        <v>2874.42</v>
      </c>
      <c r="J26" s="12">
        <v>2802.5594999999998</v>
      </c>
      <c r="K26" s="12">
        <f>I26-J26</f>
        <v>71.860500000000229</v>
      </c>
      <c r="L26" s="2" t="s">
        <v>75</v>
      </c>
      <c r="M26" s="6" t="s">
        <v>77</v>
      </c>
      <c r="N26" s="6" t="s">
        <v>76</v>
      </c>
      <c r="O26" s="8">
        <v>42673</v>
      </c>
      <c r="P26" s="6">
        <v>100</v>
      </c>
      <c r="Q26" s="1" t="s">
        <v>180</v>
      </c>
      <c r="R26" s="27">
        <v>2802.5594999999998</v>
      </c>
      <c r="S26" s="2" t="s">
        <v>101</v>
      </c>
    </row>
    <row r="27" spans="1:19" ht="296.25" customHeight="1">
      <c r="D27" s="6" t="s">
        <v>99</v>
      </c>
      <c r="E27" s="2" t="s">
        <v>43</v>
      </c>
      <c r="F27" s="2" t="s">
        <v>100</v>
      </c>
      <c r="G27" s="27">
        <v>1575.4055699999999</v>
      </c>
      <c r="H27" s="64" t="s">
        <v>189</v>
      </c>
      <c r="I27" s="27">
        <v>2218.8807700000002</v>
      </c>
      <c r="J27" s="27">
        <v>1575.4055699999999</v>
      </c>
      <c r="K27" s="12">
        <f>I27-J27</f>
        <v>643.47520000000031</v>
      </c>
      <c r="L27" s="2" t="s">
        <v>115</v>
      </c>
      <c r="M27" s="6" t="s">
        <v>132</v>
      </c>
      <c r="N27" s="6" t="s">
        <v>109</v>
      </c>
      <c r="O27" s="8" t="s">
        <v>109</v>
      </c>
      <c r="P27" s="6">
        <v>100</v>
      </c>
      <c r="Q27" s="2" t="s">
        <v>170</v>
      </c>
      <c r="R27" s="27">
        <v>1575.4055699999999</v>
      </c>
      <c r="S27" s="75" t="s">
        <v>192</v>
      </c>
    </row>
    <row r="28" spans="1:19" ht="161.25" customHeight="1">
      <c r="D28" s="6" t="s">
        <v>105</v>
      </c>
      <c r="E28" s="2" t="s">
        <v>43</v>
      </c>
      <c r="F28" s="2" t="s">
        <v>111</v>
      </c>
      <c r="G28" s="27">
        <v>400</v>
      </c>
      <c r="H28" s="64" t="s">
        <v>190</v>
      </c>
      <c r="I28" s="27">
        <v>400</v>
      </c>
      <c r="J28" s="27">
        <v>400</v>
      </c>
      <c r="K28" s="12">
        <v>0</v>
      </c>
      <c r="L28" s="2" t="s">
        <v>114</v>
      </c>
      <c r="M28" s="8" t="s">
        <v>134</v>
      </c>
      <c r="N28" s="6" t="s">
        <v>120</v>
      </c>
      <c r="O28" s="8" t="s">
        <v>121</v>
      </c>
      <c r="P28" s="6">
        <v>100</v>
      </c>
      <c r="Q28" s="2" t="s">
        <v>171</v>
      </c>
      <c r="R28" s="12">
        <v>400</v>
      </c>
      <c r="S28" s="78" t="s">
        <v>17</v>
      </c>
    </row>
    <row r="29" spans="1:19" ht="126" customHeight="1">
      <c r="D29" s="6" t="s">
        <v>106</v>
      </c>
      <c r="E29" s="2" t="s">
        <v>43</v>
      </c>
      <c r="F29" s="2" t="s">
        <v>124</v>
      </c>
      <c r="G29" s="12">
        <v>52.676119999999997</v>
      </c>
      <c r="H29" s="64" t="s">
        <v>190</v>
      </c>
      <c r="I29" s="12">
        <v>52.676119999999997</v>
      </c>
      <c r="J29" s="12">
        <v>52.676119999999997</v>
      </c>
      <c r="K29" s="12">
        <v>0</v>
      </c>
      <c r="L29" s="2" t="s">
        <v>122</v>
      </c>
      <c r="M29" s="8" t="s">
        <v>125</v>
      </c>
      <c r="N29" s="8">
        <v>42711</v>
      </c>
      <c r="O29" s="8">
        <v>42720</v>
      </c>
      <c r="P29" s="6">
        <v>100</v>
      </c>
      <c r="Q29" s="2" t="s">
        <v>172</v>
      </c>
      <c r="R29" s="6">
        <v>52.676119999999997</v>
      </c>
      <c r="S29" s="78" t="s">
        <v>17</v>
      </c>
    </row>
    <row r="30" spans="1:19" ht="126" customHeight="1">
      <c r="D30" s="6" t="s">
        <v>112</v>
      </c>
      <c r="E30" s="2" t="s">
        <v>43</v>
      </c>
      <c r="F30" s="2" t="s">
        <v>123</v>
      </c>
      <c r="G30" s="12">
        <v>44.87227</v>
      </c>
      <c r="H30" s="64" t="s">
        <v>190</v>
      </c>
      <c r="I30" s="12">
        <v>44.87227</v>
      </c>
      <c r="J30" s="12">
        <v>44.87227</v>
      </c>
      <c r="K30" s="12">
        <v>0</v>
      </c>
      <c r="L30" s="2" t="s">
        <v>122</v>
      </c>
      <c r="M30" s="8" t="s">
        <v>126</v>
      </c>
      <c r="N30" s="8">
        <v>42711</v>
      </c>
      <c r="O30" s="8">
        <v>42720</v>
      </c>
      <c r="P30" s="6">
        <v>100</v>
      </c>
      <c r="Q30" s="2" t="s">
        <v>173</v>
      </c>
      <c r="R30" s="6">
        <v>44.87227</v>
      </c>
      <c r="S30" s="78" t="s">
        <v>17</v>
      </c>
    </row>
    <row r="31" spans="1:19" ht="126" customHeight="1">
      <c r="D31" s="6" t="s">
        <v>113</v>
      </c>
      <c r="E31" s="2" t="s">
        <v>43</v>
      </c>
      <c r="F31" s="2" t="s">
        <v>127</v>
      </c>
      <c r="G31" s="27">
        <v>28.43038</v>
      </c>
      <c r="H31" s="64" t="s">
        <v>190</v>
      </c>
      <c r="I31" s="12">
        <v>28.43038</v>
      </c>
      <c r="J31" s="12">
        <v>28.43038</v>
      </c>
      <c r="K31" s="12">
        <v>0</v>
      </c>
      <c r="L31" s="2" t="s">
        <v>117</v>
      </c>
      <c r="M31" s="8" t="s">
        <v>128</v>
      </c>
      <c r="N31" s="8">
        <v>42711</v>
      </c>
      <c r="O31" s="8">
        <v>42720</v>
      </c>
      <c r="P31" s="6">
        <v>100</v>
      </c>
      <c r="Q31" s="2" t="s">
        <v>174</v>
      </c>
      <c r="R31" s="6">
        <v>28.43038</v>
      </c>
      <c r="S31" s="78" t="s">
        <v>17</v>
      </c>
    </row>
    <row r="32" spans="1:19" ht="126" customHeight="1">
      <c r="D32" s="6" t="s">
        <v>118</v>
      </c>
      <c r="E32" s="2" t="s">
        <v>43</v>
      </c>
      <c r="F32" s="2" t="s">
        <v>130</v>
      </c>
      <c r="G32" s="45">
        <v>240.63979</v>
      </c>
      <c r="H32" s="64" t="s">
        <v>190</v>
      </c>
      <c r="I32" s="45">
        <v>240.63979</v>
      </c>
      <c r="J32" s="45">
        <v>240.63979</v>
      </c>
      <c r="K32" s="12">
        <v>0</v>
      </c>
      <c r="L32" s="2" t="s">
        <v>129</v>
      </c>
      <c r="M32" s="8" t="s">
        <v>135</v>
      </c>
      <c r="N32" s="8">
        <v>42712</v>
      </c>
      <c r="O32" s="8">
        <v>42720</v>
      </c>
      <c r="P32" s="6">
        <v>100</v>
      </c>
      <c r="Q32" s="2" t="s">
        <v>175</v>
      </c>
      <c r="R32" s="47">
        <v>240.63979</v>
      </c>
      <c r="S32" s="78" t="s">
        <v>17</v>
      </c>
    </row>
    <row r="33" spans="1:19" ht="126" customHeight="1">
      <c r="D33" s="6" t="s">
        <v>119</v>
      </c>
      <c r="E33" s="2" t="s">
        <v>43</v>
      </c>
      <c r="F33" s="2" t="s">
        <v>146</v>
      </c>
      <c r="G33" s="12">
        <v>25</v>
      </c>
      <c r="H33" s="64" t="s">
        <v>190</v>
      </c>
      <c r="I33" s="12">
        <v>25</v>
      </c>
      <c r="J33" s="12">
        <v>25</v>
      </c>
      <c r="K33" s="12">
        <v>0</v>
      </c>
      <c r="L33" s="2" t="s">
        <v>131</v>
      </c>
      <c r="M33" s="8" t="s">
        <v>144</v>
      </c>
      <c r="N33" s="8">
        <v>42713</v>
      </c>
      <c r="O33" s="8">
        <v>42720</v>
      </c>
      <c r="P33" s="6">
        <v>100</v>
      </c>
      <c r="Q33" s="2" t="s">
        <v>176</v>
      </c>
      <c r="R33" s="12">
        <v>25</v>
      </c>
      <c r="S33" s="78" t="s">
        <v>17</v>
      </c>
    </row>
    <row r="34" spans="1:19" ht="126" customHeight="1">
      <c r="D34" s="6" t="s">
        <v>143</v>
      </c>
      <c r="E34" s="2" t="s">
        <v>43</v>
      </c>
      <c r="F34" s="2" t="s">
        <v>146</v>
      </c>
      <c r="G34" s="12">
        <v>25</v>
      </c>
      <c r="H34" s="64" t="s">
        <v>190</v>
      </c>
      <c r="I34" s="12">
        <v>25</v>
      </c>
      <c r="J34" s="12">
        <v>25</v>
      </c>
      <c r="K34" s="12">
        <v>0</v>
      </c>
      <c r="L34" s="2" t="s">
        <v>131</v>
      </c>
      <c r="M34" s="8" t="s">
        <v>145</v>
      </c>
      <c r="N34" s="8">
        <v>42713</v>
      </c>
      <c r="O34" s="8">
        <v>42720</v>
      </c>
      <c r="P34" s="6">
        <v>100</v>
      </c>
      <c r="Q34" s="2" t="s">
        <v>177</v>
      </c>
      <c r="R34" s="12">
        <v>25</v>
      </c>
      <c r="S34" s="78" t="s">
        <v>17</v>
      </c>
    </row>
    <row r="35" spans="1:19" s="55" customFormat="1" ht="51">
      <c r="A35" s="72"/>
      <c r="B35" s="72"/>
      <c r="C35" s="72"/>
      <c r="D35" s="49"/>
      <c r="E35" s="50" t="s">
        <v>41</v>
      </c>
      <c r="F35" s="49"/>
      <c r="G35" s="49">
        <f>SUM(G25:G34)</f>
        <v>5557.0128299999997</v>
      </c>
      <c r="H35" s="64"/>
      <c r="I35" s="49">
        <f t="shared" ref="I35:K35" si="2">SUM(I25:I34)</f>
        <v>6410.8633300000001</v>
      </c>
      <c r="J35" s="49">
        <f t="shared" si="2"/>
        <v>5557.0128299999997</v>
      </c>
      <c r="K35" s="49">
        <f t="shared" si="2"/>
        <v>853.85050000000058</v>
      </c>
      <c r="L35" s="52"/>
      <c r="M35" s="51"/>
      <c r="N35" s="51"/>
      <c r="O35" s="51"/>
      <c r="P35" s="53">
        <f>AVERAGE(P25:P34)</f>
        <v>100</v>
      </c>
      <c r="Q35" s="61"/>
      <c r="R35" s="51">
        <f>SUM(R25:R34)</f>
        <v>5557.0128299999997</v>
      </c>
      <c r="S35" s="71"/>
    </row>
    <row r="36" spans="1:19" ht="104.25" customHeight="1">
      <c r="D36" s="6" t="s">
        <v>137</v>
      </c>
      <c r="E36" s="2" t="s">
        <v>139</v>
      </c>
      <c r="F36" s="2" t="s">
        <v>162</v>
      </c>
      <c r="G36" s="6">
        <v>26.22795</v>
      </c>
      <c r="H36" s="64" t="s">
        <v>190</v>
      </c>
      <c r="I36" s="12">
        <v>26.22795</v>
      </c>
      <c r="J36" s="12">
        <v>26.22795</v>
      </c>
      <c r="K36" s="12">
        <v>0</v>
      </c>
      <c r="L36" s="9" t="s">
        <v>142</v>
      </c>
      <c r="M36" s="8" t="s">
        <v>148</v>
      </c>
      <c r="N36" s="8">
        <v>42716</v>
      </c>
      <c r="O36" s="8">
        <v>42723</v>
      </c>
      <c r="P36" s="48">
        <v>100</v>
      </c>
      <c r="Q36" s="62" t="s">
        <v>178</v>
      </c>
      <c r="R36" s="12">
        <v>26.22795</v>
      </c>
      <c r="S36" s="78" t="s">
        <v>17</v>
      </c>
    </row>
    <row r="37" spans="1:19" ht="129" customHeight="1">
      <c r="D37" s="6" t="s">
        <v>138</v>
      </c>
      <c r="E37" s="2" t="s">
        <v>139</v>
      </c>
      <c r="F37" s="2" t="s">
        <v>163</v>
      </c>
      <c r="G37" s="12">
        <v>96.59</v>
      </c>
      <c r="H37" s="64" t="s">
        <v>190</v>
      </c>
      <c r="I37" s="12">
        <v>96.59</v>
      </c>
      <c r="J37" s="12">
        <v>96.59</v>
      </c>
      <c r="K37" s="12">
        <v>0</v>
      </c>
      <c r="L37" s="9" t="s">
        <v>140</v>
      </c>
      <c r="M37" s="8" t="s">
        <v>147</v>
      </c>
      <c r="N37" s="8">
        <v>42711</v>
      </c>
      <c r="O37" s="8">
        <v>42723</v>
      </c>
      <c r="P37" s="48">
        <v>100</v>
      </c>
      <c r="Q37" s="62" t="s">
        <v>179</v>
      </c>
      <c r="R37" s="12">
        <v>96.59</v>
      </c>
      <c r="S37" s="78" t="s">
        <v>17</v>
      </c>
    </row>
    <row r="38" spans="1:19" s="55" customFormat="1" ht="26.25" customHeight="1">
      <c r="A38" s="72"/>
      <c r="B38" s="72"/>
      <c r="C38" s="72"/>
      <c r="D38" s="49"/>
      <c r="E38" s="50" t="s">
        <v>141</v>
      </c>
      <c r="F38" s="50"/>
      <c r="G38" s="49">
        <f>SUM(G36:G37)</f>
        <v>122.81795</v>
      </c>
      <c r="H38" s="50"/>
      <c r="I38" s="51">
        <f>SUM(I36:I37)</f>
        <v>122.81795</v>
      </c>
      <c r="J38" s="51">
        <f>SUM(J36:J37)</f>
        <v>122.81795</v>
      </c>
      <c r="K38" s="51">
        <v>0</v>
      </c>
      <c r="L38" s="52"/>
      <c r="M38" s="51"/>
      <c r="N38" s="51"/>
      <c r="O38" s="51"/>
      <c r="P38" s="53">
        <f>AVERAGE(P36:P37)</f>
        <v>100</v>
      </c>
      <c r="Q38" s="61"/>
      <c r="R38" s="51">
        <f>SUM(R36:R37)</f>
        <v>122.81795</v>
      </c>
      <c r="S38" s="71"/>
    </row>
    <row r="39" spans="1:19" ht="45.75" customHeight="1">
      <c r="D39" s="6"/>
      <c r="E39" s="50" t="s">
        <v>32</v>
      </c>
      <c r="F39" s="6"/>
      <c r="G39" s="51">
        <f>G35+G24+G19+G10+G38</f>
        <v>12963.216189999999</v>
      </c>
      <c r="H39" s="52"/>
      <c r="I39" s="58">
        <f>I35+I24+I19+I10+I38</f>
        <v>17222.556680000002</v>
      </c>
      <c r="J39" s="51">
        <f>J35+J24+J19+J10+J38</f>
        <v>12963.216609999999</v>
      </c>
      <c r="K39" s="51">
        <f>K35+K24+K19+K10+K38</f>
        <v>4259.3400700000002</v>
      </c>
      <c r="L39" s="50"/>
      <c r="M39" s="59"/>
      <c r="N39" s="54"/>
      <c r="O39" s="49"/>
      <c r="P39" s="53">
        <f>AVERAGE(P35,P24,P19,P10,P38)</f>
        <v>100</v>
      </c>
      <c r="Q39" s="61"/>
      <c r="R39" s="51">
        <f>R35+R24+R19+R10+R38</f>
        <v>12963.216189999999</v>
      </c>
      <c r="S39" s="70"/>
    </row>
    <row r="40" spans="1:19" ht="18.75">
      <c r="D40" s="5"/>
      <c r="E40" s="3" t="s">
        <v>42</v>
      </c>
      <c r="G40" s="46"/>
      <c r="H40" s="38"/>
      <c r="I40" s="30"/>
      <c r="J40" s="46"/>
      <c r="K40" s="46"/>
      <c r="L40" s="38"/>
      <c r="M40" s="46"/>
      <c r="N40" s="81"/>
      <c r="O40" s="81"/>
    </row>
    <row r="41" spans="1:19">
      <c r="D41" s="5"/>
      <c r="E41" s="82"/>
      <c r="F41" s="82"/>
      <c r="G41" s="5"/>
      <c r="H41" s="4"/>
      <c r="I41" s="31"/>
      <c r="J41" s="5"/>
      <c r="K41" s="5"/>
      <c r="L41" s="4"/>
      <c r="M41" s="5"/>
      <c r="N41" s="5"/>
      <c r="O41" s="5"/>
      <c r="P41" s="5"/>
      <c r="Q41" s="4"/>
      <c r="R41" s="5"/>
    </row>
    <row r="42" spans="1:19">
      <c r="D42" s="5"/>
      <c r="G42" s="5"/>
      <c r="H42" s="4"/>
      <c r="I42" s="32"/>
      <c r="J42" s="19"/>
      <c r="K42" s="5"/>
      <c r="L42" s="4"/>
      <c r="M42" s="5"/>
      <c r="N42" s="5"/>
      <c r="O42" s="5"/>
      <c r="P42" s="5"/>
      <c r="Q42" s="4"/>
      <c r="R42" s="19"/>
    </row>
    <row r="44" spans="1:19">
      <c r="G44" s="40"/>
      <c r="H44" s="65"/>
      <c r="P44" s="5"/>
      <c r="Q44" s="4"/>
      <c r="R44" s="19"/>
    </row>
    <row r="45" spans="1:19" ht="15.75">
      <c r="E45" s="77"/>
      <c r="G45" s="20"/>
      <c r="H45" s="39"/>
      <c r="I45" s="33"/>
      <c r="J45" s="20"/>
      <c r="K45" s="20"/>
      <c r="L45" s="39"/>
    </row>
    <row r="46" spans="1:19" ht="15.75">
      <c r="E46" s="77"/>
    </row>
    <row r="50" spans="7:18">
      <c r="J50" s="35"/>
      <c r="R50" s="21"/>
    </row>
    <row r="51" spans="7:18">
      <c r="G51" s="35"/>
      <c r="H51" s="66"/>
    </row>
    <row r="54" spans="7:18">
      <c r="G54" s="36"/>
      <c r="H54" s="67"/>
    </row>
    <row r="57" spans="7:18">
      <c r="G57" s="36"/>
      <c r="H57" s="67"/>
      <c r="K57" s="35"/>
    </row>
    <row r="72" spans="11:11">
      <c r="K72" s="35"/>
    </row>
  </sheetData>
  <autoFilter ref="D5:S40"/>
  <mergeCells count="5">
    <mergeCell ref="N40:O40"/>
    <mergeCell ref="E41:F41"/>
    <mergeCell ref="D2:S2"/>
    <mergeCell ref="D3:S3"/>
    <mergeCell ref="D4:F4"/>
  </mergeCells>
  <hyperlinks>
    <hyperlink ref="S21" r:id="rId1"/>
    <hyperlink ref="G4" r:id="rId2"/>
  </hyperlinks>
  <pageMargins left="0.19685039370078741" right="0.23622047244094491" top="0.23622047244094491" bottom="0.19685039370078741" header="0.23622047244094491" footer="0.19685039370078741"/>
  <pageSetup paperSize="9" scale="36" orientation="landscape" horizontalDpi="180" verticalDpi="180" r:id="rId3"/>
  <rowBreaks count="4" manualBreakCount="4">
    <brk id="10" min="3" max="19" man="1"/>
    <brk id="19" min="3" max="19" man="1"/>
    <brk id="24" min="3" max="19" man="1"/>
    <brk id="28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Капремонты ГОУ 2016 год</vt:lpstr>
      <vt:lpstr>'Капремонты ГОУ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2017-01-17T08:18:02Z</dcterms:modified>
</cp:coreProperties>
</file>